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135" windowHeight="5130"/>
  </bookViews>
  <sheets>
    <sheet name="SEF-SEPT2018" sheetId="3" r:id="rId1"/>
  </sheets>
  <definedNames>
    <definedName name="_xlnm.Print_Area" localSheetId="0">'SEF-SEPT2018'!$A$1:$G$65</definedName>
  </definedNames>
  <calcPr calcId="145621"/>
</workbook>
</file>

<file path=xl/calcChain.xml><?xml version="1.0" encoding="utf-8"?>
<calcChain xmlns="http://schemas.openxmlformats.org/spreadsheetml/2006/main">
  <c r="G8" i="3"/>
  <c r="C63" l="1"/>
  <c r="F30" l="1"/>
  <c r="E29"/>
  <c r="F29" s="1"/>
  <c r="F17"/>
  <c r="G45" l="1"/>
  <c r="C62" l="1"/>
  <c r="C65" s="1"/>
  <c r="G47"/>
</calcChain>
</file>

<file path=xl/sharedStrings.xml><?xml version="1.0" encoding="utf-8"?>
<sst xmlns="http://schemas.openxmlformats.org/spreadsheetml/2006/main" count="53" uniqueCount="51">
  <si>
    <t>Province of Misamis Oriental</t>
  </si>
  <si>
    <t>Receipt from SEF</t>
  </si>
  <si>
    <t>Less:</t>
  </si>
  <si>
    <t>DISBURSEMENTS</t>
  </si>
  <si>
    <t>PERSONAL SERVICES</t>
  </si>
  <si>
    <t>HONORARIUM</t>
  </si>
  <si>
    <t>MAINTENANCE AND OTHER OPERATING EXPENSE</t>
  </si>
  <si>
    <t>PHYSICAL EDUCATION &amp; ATHLETICS</t>
  </si>
  <si>
    <t>CAPITAL OUTLAYS</t>
  </si>
  <si>
    <t>CONST./REHAB OF SCHOOL BLDG/FACILITIES</t>
  </si>
  <si>
    <t>CONST/REPAIR OF SCHOOL BLDG-SECONDARY</t>
  </si>
  <si>
    <t>TITLING AND ACQUISITION OF SCHOOL SITES</t>
  </si>
  <si>
    <t>CONST.OF SCHOOL COVERED COURTS</t>
  </si>
  <si>
    <t>PROCUREMENT OF GARDEN TOOLS</t>
  </si>
  <si>
    <t>SUBTOTAL</t>
  </si>
  <si>
    <t>BALANCE</t>
  </si>
  <si>
    <t>PREPARED BY:</t>
  </si>
  <si>
    <t>APPROVED BY:</t>
  </si>
  <si>
    <t>RIZELYN FELICILDA</t>
  </si>
  <si>
    <t>ACCOUNTANT I</t>
  </si>
  <si>
    <t>ACTING PROVINCIAL ACCOUNTANT</t>
  </si>
  <si>
    <t>REPORT OF SPECIAL EDUCATION FUND UTILIZATION</t>
  </si>
  <si>
    <t>OTHER MAINT. &amp; OPERATING EXPENSE</t>
  </si>
  <si>
    <t>READING ENHANCEMENT PROGRAM</t>
  </si>
  <si>
    <t xml:space="preserve">   Const.of Kindergarten Classroom</t>
  </si>
  <si>
    <t xml:space="preserve">   Const.of Day Care Center</t>
  </si>
  <si>
    <t xml:space="preserve">   Const.of Elementary School</t>
  </si>
  <si>
    <t>CONST. OF SECONDARY STATE-OF-THE ART MULT-PURPOSE LAB BLDG</t>
  </si>
  <si>
    <t>REPAIRS &amp; REHAB OF SCHOOL BLDG</t>
  </si>
  <si>
    <t>SCIENCE TECHNICAL &amp; SCIENTIFIC LAB EQPT</t>
  </si>
  <si>
    <t>PURCHASE OF VEHICLE</t>
  </si>
  <si>
    <t>PURCHASE OF INFO &amp; COMM. TECH (ICT) HARDWARES &amp; SOFTWARES</t>
  </si>
  <si>
    <t>PROCUREMENT OF EQUIPMENT FOR ELECTRICITY &amp; WELDING</t>
  </si>
  <si>
    <t>CLASSROOM ARMCHAIRS &amp; TEACHERS TABLE &amp; CHAIRS</t>
  </si>
  <si>
    <t>INFRASTRUCTURE ASSET</t>
  </si>
  <si>
    <t>CAF FUEL</t>
  </si>
  <si>
    <t>F/A FOR PROVINCIAL MEET-ELEMENTARY</t>
  </si>
  <si>
    <t>F/A FOR PROVINCIAL MEET-HIGH SCHOOL</t>
  </si>
  <si>
    <t>HONORARIUM FOR TOURNAMENT MANAGERS</t>
  </si>
  <si>
    <t>UNIFORM OF BAND MEMBERS</t>
  </si>
  <si>
    <t xml:space="preserve">REPAIR/REHAB OF DIV </t>
  </si>
  <si>
    <t xml:space="preserve">PROCUREMENT OF SPORTS EQUIPMENT </t>
  </si>
  <si>
    <t>REPAIR/REHAB OF DIVISION EVENTS_TALENT CENTER</t>
  </si>
  <si>
    <t>MARILOU M. RIVERA, CPA</t>
  </si>
  <si>
    <t xml:space="preserve">Utilization Rate = </t>
  </si>
  <si>
    <t>Total Disbursement</t>
  </si>
  <si>
    <t>Total Receipt</t>
  </si>
  <si>
    <t>=</t>
  </si>
  <si>
    <t>AS OF JANUARY-SEPTEMBER 2018</t>
  </si>
  <si>
    <t>JANUARY-SEPT2018</t>
  </si>
  <si>
    <t>SIGNED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</si>
</sst>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3" fontId="4" fillId="0" borderId="2" xfId="1" applyFont="1" applyFill="1" applyBorder="1"/>
    <xf numFmtId="43" fontId="2" fillId="0" borderId="0" xfId="1" applyFont="1" applyFill="1"/>
    <xf numFmtId="43" fontId="3" fillId="0" borderId="0" xfId="1" applyFont="1" applyFill="1"/>
    <xf numFmtId="43" fontId="4" fillId="0" borderId="0" xfId="1" applyFont="1" applyFill="1"/>
    <xf numFmtId="43" fontId="3" fillId="0" borderId="3" xfId="1" applyFont="1" applyFill="1" applyBorder="1"/>
    <xf numFmtId="43" fontId="3" fillId="0" borderId="0" xfId="1" applyFont="1" applyFill="1" applyBorder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3" fontId="4" fillId="0" borderId="0" xfId="0" applyNumberFormat="1" applyFont="1" applyFill="1"/>
    <xf numFmtId="43" fontId="3" fillId="0" borderId="0" xfId="0" applyNumberFormat="1" applyFont="1" applyFill="1"/>
    <xf numFmtId="14" fontId="4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0" fontId="4" fillId="0" borderId="0" xfId="2" applyNumberFormat="1" applyFont="1" applyFill="1" applyAlignment="1">
      <alignment horizontal="center"/>
    </xf>
    <xf numFmtId="43" fontId="4" fillId="0" borderId="0" xfId="1" applyFont="1" applyFill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6"/>
  <sheetViews>
    <sheetView tabSelected="1" view="pageBreakPreview" zoomScaleSheetLayoutView="100" workbookViewId="0">
      <selection sqref="A1:XFD1048576"/>
    </sheetView>
  </sheetViews>
  <sheetFormatPr defaultRowHeight="15.75"/>
  <cols>
    <col min="1" max="1" width="5.140625" style="9" customWidth="1"/>
    <col min="2" max="2" width="15.5703125" style="9" customWidth="1"/>
    <col min="3" max="3" width="47.140625" style="9" customWidth="1"/>
    <col min="4" max="4" width="7.42578125" style="9" customWidth="1"/>
    <col min="5" max="5" width="17" style="9" customWidth="1"/>
    <col min="6" max="6" width="24.42578125" style="4" bestFit="1" customWidth="1"/>
    <col min="7" max="7" width="25.42578125" style="4" bestFit="1" customWidth="1"/>
    <col min="8" max="16384" width="9.140625" style="9"/>
  </cols>
  <sheetData>
    <row r="2" spans="1:9" s="7" customFormat="1" ht="18.75">
      <c r="A2" s="21" t="s">
        <v>21</v>
      </c>
      <c r="B2" s="21"/>
      <c r="C2" s="21"/>
      <c r="D2" s="21"/>
      <c r="E2" s="21"/>
      <c r="F2" s="21"/>
      <c r="G2" s="21"/>
    </row>
    <row r="3" spans="1:9" s="7" customFormat="1" ht="18.75">
      <c r="A3" s="21" t="s">
        <v>48</v>
      </c>
      <c r="B3" s="21"/>
      <c r="C3" s="21"/>
      <c r="D3" s="21"/>
      <c r="E3" s="21"/>
      <c r="F3" s="21"/>
      <c r="G3" s="21"/>
    </row>
    <row r="4" spans="1:9" s="8" customFormat="1" ht="17.25">
      <c r="F4" s="3"/>
      <c r="G4" s="3"/>
    </row>
    <row r="6" spans="1:9" s="7" customFormat="1" ht="18.75">
      <c r="A6" s="7" t="s">
        <v>0</v>
      </c>
      <c r="F6" s="2"/>
      <c r="G6" s="2"/>
    </row>
    <row r="7" spans="1:9">
      <c r="E7" s="4"/>
      <c r="G7" s="9"/>
    </row>
    <row r="8" spans="1:9" s="8" customFormat="1" ht="17.25">
      <c r="A8" s="8" t="s">
        <v>1</v>
      </c>
      <c r="G8" s="6">
        <f>88160981.08+2322949.6+1525704.24</f>
        <v>92009634.919999987</v>
      </c>
      <c r="H8" s="8" t="s">
        <v>49</v>
      </c>
    </row>
    <row r="9" spans="1:9">
      <c r="E9" s="4"/>
      <c r="G9" s="9"/>
    </row>
    <row r="10" spans="1:9">
      <c r="A10" s="9" t="s">
        <v>2</v>
      </c>
      <c r="B10" s="9" t="s">
        <v>3</v>
      </c>
      <c r="E10" s="4"/>
      <c r="G10" s="9"/>
    </row>
    <row r="11" spans="1:9">
      <c r="E11" s="4"/>
      <c r="G11" s="9"/>
    </row>
    <row r="12" spans="1:9">
      <c r="B12" s="9" t="s">
        <v>4</v>
      </c>
      <c r="E12" s="4"/>
      <c r="G12" s="9"/>
    </row>
    <row r="13" spans="1:9">
      <c r="C13" s="10" t="s">
        <v>5</v>
      </c>
      <c r="F13" s="4">
        <v>30000</v>
      </c>
      <c r="G13" s="9"/>
    </row>
    <row r="14" spans="1:9">
      <c r="E14" s="4"/>
      <c r="G14" s="9"/>
    </row>
    <row r="15" spans="1:9">
      <c r="B15" s="9" t="s">
        <v>6</v>
      </c>
      <c r="G15" s="9"/>
    </row>
    <row r="16" spans="1:9">
      <c r="C16" s="10" t="s">
        <v>22</v>
      </c>
      <c r="F16" s="4">
        <v>0</v>
      </c>
      <c r="G16" s="9"/>
      <c r="I16" s="9" t="s">
        <v>35</v>
      </c>
    </row>
    <row r="17" spans="2:7">
      <c r="C17" s="10" t="s">
        <v>7</v>
      </c>
      <c r="F17" s="4">
        <f>200000+250000+5500000</f>
        <v>5950000</v>
      </c>
      <c r="G17" s="9"/>
    </row>
    <row r="18" spans="2:7">
      <c r="C18" s="10" t="s">
        <v>23</v>
      </c>
      <c r="F18" s="4">
        <v>0</v>
      </c>
      <c r="G18" s="9"/>
    </row>
    <row r="19" spans="2:7">
      <c r="C19" s="10" t="s">
        <v>36</v>
      </c>
      <c r="F19" s="4">
        <v>0</v>
      </c>
      <c r="G19" s="9"/>
    </row>
    <row r="20" spans="2:7">
      <c r="C20" s="10" t="s">
        <v>37</v>
      </c>
      <c r="F20" s="4">
        <v>0</v>
      </c>
      <c r="G20" s="9"/>
    </row>
    <row r="21" spans="2:7">
      <c r="C21" s="10" t="s">
        <v>38</v>
      </c>
      <c r="F21" s="4">
        <v>200000</v>
      </c>
      <c r="G21" s="9"/>
    </row>
    <row r="22" spans="2:7">
      <c r="C22" s="10" t="s">
        <v>39</v>
      </c>
      <c r="F22" s="4">
        <v>150000</v>
      </c>
      <c r="G22" s="9"/>
    </row>
    <row r="23" spans="2:7">
      <c r="C23" s="10" t="s">
        <v>40</v>
      </c>
      <c r="G23" s="9"/>
    </row>
    <row r="24" spans="2:7">
      <c r="E24" s="4"/>
      <c r="G24" s="9"/>
    </row>
    <row r="25" spans="2:7">
      <c r="B25" s="9" t="s">
        <v>8</v>
      </c>
      <c r="E25" s="4"/>
      <c r="G25" s="9"/>
    </row>
    <row r="26" spans="2:7">
      <c r="C26" s="10" t="s">
        <v>9</v>
      </c>
      <c r="E26" s="4"/>
      <c r="G26" s="9"/>
    </row>
    <row r="27" spans="2:7">
      <c r="C27" s="10" t="s">
        <v>24</v>
      </c>
      <c r="E27" s="4">
        <v>0</v>
      </c>
      <c r="G27" s="9"/>
    </row>
    <row r="28" spans="2:7">
      <c r="C28" s="10" t="s">
        <v>25</v>
      </c>
      <c r="E28" s="4">
        <v>1321040.23</v>
      </c>
      <c r="G28" s="9"/>
    </row>
    <row r="29" spans="2:7">
      <c r="C29" s="10" t="s">
        <v>26</v>
      </c>
      <c r="E29" s="1">
        <f>24380927.69-1116684.04-1029651.42</f>
        <v>22234592.23</v>
      </c>
      <c r="F29" s="4">
        <f>+E29+E28</f>
        <v>23555632.460000001</v>
      </c>
      <c r="G29" s="11"/>
    </row>
    <row r="30" spans="2:7">
      <c r="C30" s="10" t="s">
        <v>10</v>
      </c>
      <c r="E30" s="4"/>
      <c r="F30" s="4">
        <f>16969467.73-461352.06</f>
        <v>16508115.67</v>
      </c>
      <c r="G30" s="9"/>
    </row>
    <row r="31" spans="2:7">
      <c r="C31" s="10" t="s">
        <v>27</v>
      </c>
      <c r="E31" s="4"/>
      <c r="F31" s="4">
        <v>0</v>
      </c>
      <c r="G31" s="9"/>
    </row>
    <row r="32" spans="2:7">
      <c r="C32" s="10" t="s">
        <v>28</v>
      </c>
      <c r="E32" s="4"/>
      <c r="F32" s="4">
        <v>3000000</v>
      </c>
      <c r="G32" s="9"/>
    </row>
    <row r="33" spans="1:8">
      <c r="C33" s="10" t="s">
        <v>29</v>
      </c>
      <c r="E33" s="4"/>
      <c r="F33" s="4">
        <v>0</v>
      </c>
      <c r="G33" s="9"/>
    </row>
    <row r="34" spans="1:8">
      <c r="C34" s="10" t="s">
        <v>11</v>
      </c>
      <c r="E34" s="4"/>
      <c r="F34" s="4">
        <v>0</v>
      </c>
      <c r="G34" s="9"/>
    </row>
    <row r="35" spans="1:8">
      <c r="C35" s="10" t="s">
        <v>30</v>
      </c>
      <c r="E35" s="4"/>
      <c r="F35" s="4">
        <v>0</v>
      </c>
      <c r="G35" s="9"/>
    </row>
    <row r="36" spans="1:8">
      <c r="C36" s="10" t="s">
        <v>12</v>
      </c>
      <c r="E36" s="4"/>
      <c r="F36" s="4">
        <v>13447726.789999999</v>
      </c>
      <c r="G36" s="9"/>
    </row>
    <row r="37" spans="1:8">
      <c r="C37" s="10" t="s">
        <v>31</v>
      </c>
      <c r="E37" s="4"/>
      <c r="G37" s="9"/>
    </row>
    <row r="38" spans="1:8">
      <c r="C38" s="10" t="s">
        <v>32</v>
      </c>
      <c r="E38" s="4"/>
      <c r="F38" s="4">
        <v>0</v>
      </c>
      <c r="G38" s="9"/>
    </row>
    <row r="39" spans="1:8">
      <c r="C39" s="10" t="s">
        <v>13</v>
      </c>
      <c r="E39" s="4"/>
      <c r="F39" s="4">
        <v>0</v>
      </c>
      <c r="G39" s="9"/>
    </row>
    <row r="40" spans="1:8">
      <c r="C40" s="10" t="s">
        <v>33</v>
      </c>
      <c r="E40" s="4"/>
      <c r="F40" s="4">
        <v>0</v>
      </c>
      <c r="G40" s="9"/>
    </row>
    <row r="41" spans="1:8">
      <c r="C41" s="10" t="s">
        <v>34</v>
      </c>
      <c r="E41" s="4"/>
      <c r="F41" s="4">
        <v>1058332</v>
      </c>
      <c r="G41" s="9"/>
    </row>
    <row r="42" spans="1:8">
      <c r="C42" s="10" t="s">
        <v>41</v>
      </c>
      <c r="E42" s="4"/>
      <c r="F42" s="4">
        <v>2000000</v>
      </c>
      <c r="G42" s="9"/>
    </row>
    <row r="43" spans="1:8">
      <c r="C43" s="10" t="s">
        <v>42</v>
      </c>
      <c r="E43" s="4"/>
      <c r="F43" s="4">
        <v>750000</v>
      </c>
      <c r="G43" s="9"/>
    </row>
    <row r="44" spans="1:8">
      <c r="C44" s="10"/>
      <c r="E44" s="4"/>
      <c r="G44" s="9"/>
    </row>
    <row r="45" spans="1:8" s="8" customFormat="1" ht="17.25">
      <c r="A45" s="8" t="s">
        <v>14</v>
      </c>
      <c r="E45" s="3"/>
      <c r="G45" s="6">
        <f>SUM(F12:F44)</f>
        <v>66649806.920000002</v>
      </c>
      <c r="H45" s="12"/>
    </row>
    <row r="46" spans="1:8" s="8" customFormat="1" ht="17.25">
      <c r="E46" s="3"/>
      <c r="G46" s="6"/>
    </row>
    <row r="47" spans="1:8" s="8" customFormat="1" ht="18" thickBot="1">
      <c r="A47" s="8" t="s">
        <v>15</v>
      </c>
      <c r="E47" s="3"/>
      <c r="G47" s="5">
        <f>+G8-G45</f>
        <v>25359827.999999985</v>
      </c>
    </row>
    <row r="48" spans="1:8">
      <c r="E48" s="4"/>
      <c r="G48" s="9"/>
    </row>
    <row r="49" spans="1:7">
      <c r="E49" s="4"/>
      <c r="G49" s="9"/>
    </row>
    <row r="50" spans="1:7">
      <c r="E50" s="4"/>
      <c r="G50" s="9"/>
    </row>
    <row r="51" spans="1:7">
      <c r="A51" s="9" t="s">
        <v>16</v>
      </c>
      <c r="E51" s="9" t="s">
        <v>17</v>
      </c>
    </row>
    <row r="53" spans="1:7">
      <c r="A53" s="9" t="s">
        <v>50</v>
      </c>
      <c r="E53" s="16" t="s">
        <v>50</v>
      </c>
    </row>
    <row r="54" spans="1:7" ht="17.25">
      <c r="A54" s="9" t="s">
        <v>18</v>
      </c>
      <c r="E54" s="8" t="s">
        <v>43</v>
      </c>
    </row>
    <row r="55" spans="1:7">
      <c r="A55" s="9" t="s">
        <v>19</v>
      </c>
      <c r="E55" s="9" t="s">
        <v>20</v>
      </c>
    </row>
    <row r="56" spans="1:7">
      <c r="E56" s="4"/>
    </row>
    <row r="57" spans="1:7">
      <c r="E57" s="4"/>
    </row>
    <row r="58" spans="1:7">
      <c r="E58" s="4"/>
    </row>
    <row r="60" spans="1:7">
      <c r="A60" s="14" t="s">
        <v>44</v>
      </c>
      <c r="B60" s="14"/>
      <c r="C60" s="15" t="s">
        <v>45</v>
      </c>
    </row>
    <row r="61" spans="1:7">
      <c r="C61" s="16" t="s">
        <v>46</v>
      </c>
    </row>
    <row r="62" spans="1:7">
      <c r="B62" s="17" t="s">
        <v>47</v>
      </c>
      <c r="C62" s="19">
        <f>+G45</f>
        <v>66649806.920000002</v>
      </c>
    </row>
    <row r="63" spans="1:7">
      <c r="C63" s="20">
        <f>+G8</f>
        <v>92009634.919999987</v>
      </c>
    </row>
    <row r="65" spans="1:3">
      <c r="A65" s="14" t="s">
        <v>44</v>
      </c>
      <c r="B65" s="17"/>
      <c r="C65" s="18">
        <f>+C62/C63</f>
        <v>0.72437856076649254</v>
      </c>
    </row>
    <row r="66" spans="1:3">
      <c r="C66" s="13">
        <v>43390</v>
      </c>
    </row>
  </sheetData>
  <sheetProtection password="F855" sheet="1" objects="1" scenarios="1"/>
  <mergeCells count="2">
    <mergeCell ref="A2:G2"/>
    <mergeCell ref="A3:G3"/>
  </mergeCells>
  <pageMargins left="0.2" right="0.2" top="0.5" bottom="0.5" header="0.3" footer="0.3"/>
  <pageSetup paperSize="9" scale="7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SEF-SEPT2018</vt:lpstr>
      <vt:lpstr>'SEF-SEPT2018'!Print_Area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PAccO</dc:creator>
  <cp:lastModifiedBy>MIS</cp:lastModifiedBy>
  <cp:lastPrinted>2018-10-17T01:19:23Z</cp:lastPrinted>
  <dcterms:created xsi:type="dcterms:W3CDTF">2018-06-25T06:46:28Z</dcterms:created>
  <dcterms:modified xsi:type="dcterms:W3CDTF">2018-10-19T03:13:20Z</dcterms:modified>
</cp:coreProperties>
</file>